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jacobcurrier/Desktop/"/>
    </mc:Choice>
  </mc:AlternateContent>
  <xr:revisionPtr revIDLastSave="0" documentId="13_ncr:1_{4EDBECEE-DE1F-8E4A-8ABB-EED288438FE2}" xr6:coauthVersionLast="47" xr6:coauthVersionMax="47" xr10:uidLastSave="{00000000-0000-0000-0000-000000000000}"/>
  <bookViews>
    <workbookView xWindow="0" yWindow="740" windowWidth="29400" windowHeight="17280" xr2:uid="{00000000-000D-0000-FFFF-FFFF00000000}"/>
  </bookViews>
  <sheets>
    <sheet name="Sheet1" sheetId="1" r:id="rId1"/>
  </sheets>
  <definedNames>
    <definedName name="_xlnm._FilterDatabase" localSheetId="0" hidden="1">Sheet1!$B$2:$B$9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now7nxNs1xCYqyEVjGbCWqMkHoZ4srr4EBjt4nrt3c="/>
    </ext>
  </extLst>
</workbook>
</file>

<file path=xl/calcChain.xml><?xml version="1.0" encoding="utf-8"?>
<calcChain xmlns="http://schemas.openxmlformats.org/spreadsheetml/2006/main">
  <c r="F17" i="1" l="1"/>
  <c r="G17" i="1" s="1"/>
  <c r="G16" i="1"/>
  <c r="I16" i="1" s="1"/>
  <c r="F16" i="1"/>
  <c r="F15" i="1"/>
  <c r="G15" i="1" s="1"/>
  <c r="C11" i="1"/>
  <c r="G9" i="1"/>
  <c r="G8" i="1"/>
  <c r="G7" i="1"/>
  <c r="G6" i="1"/>
  <c r="G5" i="1"/>
  <c r="G4" i="1"/>
  <c r="G3" i="1"/>
  <c r="G11" i="1" l="1"/>
  <c r="I15" i="1"/>
  <c r="H15" i="1"/>
  <c r="J15" i="1" s="1"/>
  <c r="I17" i="1"/>
  <c r="H17" i="1"/>
  <c r="J17" i="1" s="1"/>
  <c r="H16" i="1"/>
  <c r="J16" i="1" s="1"/>
</calcChain>
</file>

<file path=xl/sharedStrings.xml><?xml version="1.0" encoding="utf-8"?>
<sst xmlns="http://schemas.openxmlformats.org/spreadsheetml/2006/main" count="26" uniqueCount="25">
  <si>
    <t>Equipment Cost</t>
  </si>
  <si>
    <t>Product</t>
  </si>
  <si>
    <t>Equipment Price</t>
  </si>
  <si>
    <t>QTY</t>
  </si>
  <si>
    <t>Interest Rate</t>
  </si>
  <si>
    <t>Months of Loan</t>
  </si>
  <si>
    <t>Est. Monthly Finance</t>
  </si>
  <si>
    <t>Total:</t>
  </si>
  <si>
    <t>Est. ROI Projection</t>
  </si>
  <si>
    <t>Visits/Week</t>
  </si>
  <si>
    <t>Treatment Cost</t>
  </si>
  <si>
    <t>Adoption Rate</t>
  </si>
  <si>
    <t>Treatments/Week</t>
  </si>
  <si>
    <t>Revenue/Month</t>
  </si>
  <si>
    <t>Net/Month</t>
  </si>
  <si>
    <t>Annual Revenue</t>
  </si>
  <si>
    <t>Annual Profit</t>
  </si>
  <si>
    <t>Chattanooga RPW2</t>
  </si>
  <si>
    <t>Medray SoftShock 2.0</t>
  </si>
  <si>
    <t>Medray QuantumX 45W Laser</t>
  </si>
  <si>
    <t>Medray Quad 30W Laser</t>
  </si>
  <si>
    <t>Portland Health Supply R-SW</t>
  </si>
  <si>
    <t>Chattanooga  F-SW</t>
  </si>
  <si>
    <t>Portland Health Supply 30W Laser</t>
  </si>
  <si>
    <t xml:space="preserve">Select Instrument To View: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</si>
</sst>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1"/>
      <color theme="1"/>
      <name val="Aptos Narrow"/>
      <scheme val="minor"/>
    </font>
    <font>
      <b/>
      <sz val="16"/>
      <color theme="1"/>
      <name val="Aptos Narrow"/>
    </font>
    <font>
      <sz val="11"/>
      <name val="Aptos Narrow"/>
    </font>
    <font>
      <b/>
      <u/>
      <sz val="11"/>
      <color theme="1"/>
      <name val="Aptos Narrow"/>
    </font>
    <font>
      <b/>
      <u/>
      <sz val="11"/>
      <color theme="1"/>
      <name val="Aptos Narrow"/>
    </font>
    <font>
      <b/>
      <sz val="11"/>
      <color theme="1"/>
      <name val="Aptos Narrow"/>
    </font>
    <font>
      <b/>
      <u/>
      <sz val="11"/>
      <color theme="1"/>
      <name val="Arial"/>
      <family val="2"/>
    </font>
    <font>
      <b/>
      <u/>
      <sz val="11"/>
      <color theme="1"/>
      <name val="Aptos Narrow"/>
    </font>
    <font>
      <sz val="11"/>
      <color theme="1"/>
      <name val="Aptos Narrow"/>
    </font>
    <font>
      <sz val="11"/>
      <color theme="1"/>
      <name val="Arial"/>
      <family val="2"/>
    </font>
    <font>
      <b/>
      <u/>
      <sz val="11"/>
      <color theme="1"/>
      <name val="Aptos Narrow"/>
    </font>
    <font>
      <b/>
      <u/>
      <sz val="11"/>
      <color theme="1"/>
      <name val="Aptos Narrow"/>
    </font>
    <font>
      <sz val="10"/>
      <color theme="1"/>
      <name val="Arial"/>
      <family val="2"/>
    </font>
    <font>
      <sz val="11"/>
      <color theme="1"/>
      <name val="Aptos Narrow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rgb="FFFFF2CC"/>
        <bgColor rgb="FFFFF2CC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4" xfId="0" applyFont="1" applyBorder="1"/>
    <xf numFmtId="0" fontId="4" fillId="3" borderId="5" xfId="0" applyFont="1" applyFill="1" applyBorder="1"/>
    <xf numFmtId="0" fontId="5" fillId="3" borderId="5" xfId="0" applyFont="1" applyFill="1" applyBorder="1"/>
    <xf numFmtId="0" fontId="6" fillId="3" borderId="5" xfId="0" applyFont="1" applyFill="1" applyBorder="1"/>
    <xf numFmtId="0" fontId="7" fillId="0" borderId="6" xfId="0" applyFont="1" applyBorder="1"/>
    <xf numFmtId="0" fontId="8" fillId="0" borderId="7" xfId="0" applyFont="1" applyBorder="1"/>
    <xf numFmtId="44" fontId="8" fillId="0" borderId="0" xfId="0" applyNumberFormat="1" applyFont="1"/>
    <xf numFmtId="0" fontId="9" fillId="0" borderId="0" xfId="0" applyFont="1"/>
    <xf numFmtId="10" fontId="8" fillId="0" borderId="0" xfId="0" applyNumberFormat="1" applyFont="1"/>
    <xf numFmtId="8" fontId="8" fillId="0" borderId="8" xfId="0" applyNumberFormat="1" applyFont="1" applyBorder="1"/>
    <xf numFmtId="0" fontId="8" fillId="0" borderId="0" xfId="0" applyFont="1"/>
    <xf numFmtId="0" fontId="8" fillId="0" borderId="8" xfId="0" applyFont="1" applyBorder="1"/>
    <xf numFmtId="0" fontId="10" fillId="0" borderId="9" xfId="0" applyFont="1" applyBorder="1"/>
    <xf numFmtId="44" fontId="8" fillId="0" borderId="10" xfId="0" applyNumberFormat="1" applyFont="1" applyBorder="1"/>
    <xf numFmtId="44" fontId="8" fillId="0" borderId="11" xfId="0" applyNumberFormat="1" applyFont="1" applyBorder="1"/>
    <xf numFmtId="0" fontId="1" fillId="0" borderId="0" xfId="0" applyFont="1" applyAlignment="1">
      <alignment horizontal="center"/>
    </xf>
    <xf numFmtId="0" fontId="11" fillId="0" borderId="5" xfId="0" applyFont="1" applyBorder="1"/>
    <xf numFmtId="9" fontId="8" fillId="0" borderId="0" xfId="0" applyNumberFormat="1" applyFont="1"/>
    <xf numFmtId="1" fontId="8" fillId="0" borderId="0" xfId="0" applyNumberFormat="1" applyFont="1"/>
    <xf numFmtId="44" fontId="13" fillId="0" borderId="0" xfId="0" applyNumberFormat="1" applyFont="1"/>
    <xf numFmtId="44" fontId="8" fillId="0" borderId="8" xfId="0" applyNumberFormat="1" applyFont="1" applyBorder="1"/>
    <xf numFmtId="0" fontId="14" fillId="0" borderId="7" xfId="0" applyFont="1" applyBorder="1"/>
    <xf numFmtId="9" fontId="9" fillId="0" borderId="0" xfId="0" applyNumberFormat="1" applyFont="1"/>
    <xf numFmtId="0" fontId="14" fillId="0" borderId="9" xfId="0" applyFont="1" applyBorder="1"/>
    <xf numFmtId="0" fontId="9" fillId="0" borderId="10" xfId="0" applyFont="1" applyBorder="1"/>
    <xf numFmtId="9" fontId="9" fillId="0" borderId="10" xfId="0" applyNumberFormat="1" applyFont="1" applyBorder="1"/>
    <xf numFmtId="0" fontId="0" fillId="0" borderId="7" xfId="0" applyBorder="1"/>
    <xf numFmtId="0" fontId="6" fillId="0" borderId="4" xfId="0" applyFont="1" applyBorder="1"/>
    <xf numFmtId="0" fontId="12" fillId="4" borderId="15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</cellXfs>
  <cellStyles count="1">
    <cellStyle name="Normal" xfId="0" builtinId="0"/>
  </cellStyles>
  <dxfs count="2">
    <dxf>
      <fill>
        <patternFill patternType="solid">
          <fgColor theme="9"/>
          <bgColor theme="9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</xdr:colOff>
      <xdr:row>0</xdr:row>
      <xdr:rowOff>63500</xdr:rowOff>
    </xdr:from>
    <xdr:to>
      <xdr:col>10</xdr:col>
      <xdr:colOff>683800</xdr:colOff>
      <xdr:row>8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6931D1-B027-6614-0A26-C9B13669B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9200" y="63500"/>
          <a:ext cx="4163600" cy="158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01"/>
  <sheetViews>
    <sheetView tabSelected="1" workbookViewId="0">
      <selection activeCell="J23" sqref="J23"/>
    </sheetView>
  </sheetViews>
  <sheetFormatPr baseColWidth="10" defaultColWidth="12.6640625" defaultRowHeight="15" customHeight="1" x14ac:dyDescent="0.2"/>
  <cols>
    <col min="1" max="1" width="8.83203125" customWidth="1"/>
    <col min="2" max="2" width="32.6640625" customWidth="1"/>
    <col min="3" max="3" width="19.83203125" customWidth="1"/>
    <col min="4" max="4" width="14.33203125" customWidth="1"/>
    <col min="5" max="5" width="16" customWidth="1"/>
    <col min="6" max="7" width="20.1640625" customWidth="1"/>
    <col min="8" max="8" width="15.33203125" customWidth="1"/>
    <col min="9" max="9" width="12.6640625" customWidth="1"/>
    <col min="10" max="10" width="18.33203125" customWidth="1"/>
    <col min="11" max="11" width="15.1640625" customWidth="1"/>
    <col min="12" max="12" width="18" customWidth="1"/>
    <col min="13" max="13" width="16.83203125" customWidth="1"/>
    <col min="14" max="14" width="20.1640625" customWidth="1"/>
    <col min="15" max="15" width="17.6640625" customWidth="1"/>
    <col min="16" max="16" width="18.1640625" customWidth="1"/>
    <col min="17" max="27" width="8.83203125" customWidth="1"/>
  </cols>
  <sheetData>
    <row r="1" spans="2:10" ht="22" x14ac:dyDescent="0.3">
      <c r="B1" s="30" t="s">
        <v>0</v>
      </c>
      <c r="C1" s="31"/>
      <c r="D1" s="31"/>
      <c r="E1" s="31"/>
      <c r="F1" s="31"/>
      <c r="G1" s="32"/>
    </row>
    <row r="2" spans="2:10" x14ac:dyDescent="0.2">
      <c r="B2" s="1" t="s">
        <v>1</v>
      </c>
      <c r="C2" s="2" t="s">
        <v>2</v>
      </c>
      <c r="D2" s="3" t="s">
        <v>3</v>
      </c>
      <c r="E2" s="3" t="s">
        <v>4</v>
      </c>
      <c r="F2" s="4" t="s">
        <v>5</v>
      </c>
      <c r="G2" s="5" t="s">
        <v>6</v>
      </c>
    </row>
    <row r="3" spans="2:10" x14ac:dyDescent="0.2">
      <c r="B3" s="6" t="s">
        <v>22</v>
      </c>
      <c r="C3" s="7">
        <v>50176.02</v>
      </c>
      <c r="D3" s="8">
        <v>1</v>
      </c>
      <c r="E3" s="9">
        <v>7.2499999999999995E-2</v>
      </c>
      <c r="F3" s="8">
        <v>72</v>
      </c>
      <c r="G3" s="10">
        <f t="shared" ref="G3:G9" si="0">PMT(E3/12, F3, -(C3*D3))</f>
        <v>861.48744919456919</v>
      </c>
    </row>
    <row r="4" spans="2:10" x14ac:dyDescent="0.2">
      <c r="B4" s="6" t="s">
        <v>17</v>
      </c>
      <c r="C4" s="7">
        <v>18775.52</v>
      </c>
      <c r="D4" s="8">
        <v>1</v>
      </c>
      <c r="E4" s="9">
        <v>7.2499999999999995E-2</v>
      </c>
      <c r="F4" s="8">
        <v>72</v>
      </c>
      <c r="G4" s="10">
        <f t="shared" si="0"/>
        <v>322.36265116487158</v>
      </c>
    </row>
    <row r="5" spans="2:10" x14ac:dyDescent="0.2">
      <c r="B5" s="6" t="s">
        <v>18</v>
      </c>
      <c r="C5" s="7">
        <v>21995</v>
      </c>
      <c r="D5" s="8">
        <v>1</v>
      </c>
      <c r="E5" s="9">
        <v>7.2499999999999995E-2</v>
      </c>
      <c r="F5" s="8">
        <v>72</v>
      </c>
      <c r="G5" s="10">
        <f t="shared" si="0"/>
        <v>377.63888895601031</v>
      </c>
    </row>
    <row r="6" spans="2:10" x14ac:dyDescent="0.2">
      <c r="B6" s="6" t="s">
        <v>19</v>
      </c>
      <c r="C6" s="7">
        <v>24995</v>
      </c>
      <c r="D6" s="8">
        <v>1</v>
      </c>
      <c r="E6" s="9">
        <v>7.2499999999999995E-2</v>
      </c>
      <c r="F6" s="8">
        <v>72</v>
      </c>
      <c r="G6" s="10">
        <f t="shared" si="0"/>
        <v>429.14680743148341</v>
      </c>
    </row>
    <row r="7" spans="2:10" x14ac:dyDescent="0.2">
      <c r="B7" s="27" t="s">
        <v>20</v>
      </c>
      <c r="C7" s="7">
        <v>15995</v>
      </c>
      <c r="D7" s="8">
        <v>1</v>
      </c>
      <c r="E7" s="9">
        <v>7.2499999999999995E-2</v>
      </c>
      <c r="F7" s="8">
        <v>72</v>
      </c>
      <c r="G7" s="10">
        <f t="shared" si="0"/>
        <v>274.6230520050641</v>
      </c>
    </row>
    <row r="8" spans="2:10" x14ac:dyDescent="0.2">
      <c r="B8" s="6" t="s">
        <v>21</v>
      </c>
      <c r="C8" s="7">
        <v>12000</v>
      </c>
      <c r="D8" s="8">
        <v>1</v>
      </c>
      <c r="E8" s="9">
        <v>7.2499999999999995E-2</v>
      </c>
      <c r="F8" s="8">
        <v>72</v>
      </c>
      <c r="G8" s="10">
        <f t="shared" si="0"/>
        <v>206.03167390189242</v>
      </c>
    </row>
    <row r="9" spans="2:10" x14ac:dyDescent="0.2">
      <c r="B9" s="6" t="s">
        <v>23</v>
      </c>
      <c r="C9" s="7">
        <v>12000</v>
      </c>
      <c r="D9" s="8">
        <v>1</v>
      </c>
      <c r="E9" s="9">
        <v>7.2499999999999995E-2</v>
      </c>
      <c r="F9" s="8">
        <v>72</v>
      </c>
      <c r="G9" s="10">
        <f t="shared" si="0"/>
        <v>206.03167390189242</v>
      </c>
    </row>
    <row r="10" spans="2:10" x14ac:dyDescent="0.2">
      <c r="B10" s="6"/>
      <c r="F10" s="11"/>
      <c r="G10" s="12"/>
    </row>
    <row r="11" spans="2:10" x14ac:dyDescent="0.2">
      <c r="B11" s="13" t="s">
        <v>7</v>
      </c>
      <c r="C11" s="14">
        <f>SUBTOTAL(9, C3:C9)</f>
        <v>155936.53999999998</v>
      </c>
      <c r="D11" s="14"/>
      <c r="E11" s="14"/>
      <c r="F11" s="14"/>
      <c r="G11" s="15">
        <f>SUBTOTAL(9, G3:G9)</f>
        <v>2677.3221965557841</v>
      </c>
    </row>
    <row r="12" spans="2:10" ht="22" x14ac:dyDescent="0.3">
      <c r="B12" s="16"/>
      <c r="C12" s="16"/>
      <c r="D12" s="16"/>
      <c r="E12" s="16"/>
      <c r="F12" s="16"/>
      <c r="G12" s="16"/>
      <c r="H12" s="16"/>
      <c r="I12" s="16"/>
    </row>
    <row r="13" spans="2:10" ht="22" x14ac:dyDescent="0.3">
      <c r="B13" s="33" t="s">
        <v>8</v>
      </c>
      <c r="C13" s="34"/>
      <c r="D13" s="34"/>
      <c r="E13" s="34"/>
      <c r="F13" s="34"/>
      <c r="G13" s="34"/>
      <c r="H13" s="34"/>
      <c r="I13" s="34"/>
      <c r="J13" s="35"/>
    </row>
    <row r="14" spans="2:10" x14ac:dyDescent="0.2">
      <c r="B14" s="28" t="s">
        <v>24</v>
      </c>
      <c r="C14" s="2" t="s">
        <v>9</v>
      </c>
      <c r="D14" s="2" t="s">
        <v>10</v>
      </c>
      <c r="E14" s="2" t="s">
        <v>11</v>
      </c>
      <c r="F14" s="17" t="s">
        <v>12</v>
      </c>
      <c r="G14" s="17" t="s">
        <v>13</v>
      </c>
      <c r="H14" s="17" t="s">
        <v>14</v>
      </c>
      <c r="I14" s="17" t="s">
        <v>15</v>
      </c>
      <c r="J14" s="5" t="s">
        <v>16</v>
      </c>
    </row>
    <row r="15" spans="2:10" x14ac:dyDescent="0.2">
      <c r="B15" s="29" t="s">
        <v>22</v>
      </c>
      <c r="C15" s="11">
        <v>100</v>
      </c>
      <c r="D15" s="7">
        <v>100</v>
      </c>
      <c r="E15" s="18">
        <v>0.05</v>
      </c>
      <c r="F15" s="19">
        <f t="shared" ref="F15:F17" si="1">E15*$C$15</f>
        <v>5</v>
      </c>
      <c r="G15" s="7">
        <f t="shared" ref="G15:G17" si="2">(F15*$D$15)*4</f>
        <v>2000</v>
      </c>
      <c r="H15" s="20">
        <f t="shared" ref="H15:H17" si="3">G15-VLOOKUP($B$15,$B$3:$G$9,6,FALSE)</f>
        <v>1138.5125508054307</v>
      </c>
      <c r="I15" s="7">
        <f t="shared" ref="I15:J15" si="4">12*G15</f>
        <v>24000</v>
      </c>
      <c r="J15" s="21">
        <f t="shared" si="4"/>
        <v>13662.150609665168</v>
      </c>
    </row>
    <row r="16" spans="2:10" x14ac:dyDescent="0.2">
      <c r="B16" s="22"/>
      <c r="C16" s="8"/>
      <c r="D16" s="7"/>
      <c r="E16" s="23">
        <v>0.1</v>
      </c>
      <c r="F16" s="19">
        <f t="shared" si="1"/>
        <v>10</v>
      </c>
      <c r="G16" s="7">
        <f t="shared" si="2"/>
        <v>4000</v>
      </c>
      <c r="H16" s="20">
        <f t="shared" si="3"/>
        <v>3138.5125508054307</v>
      </c>
      <c r="I16" s="7">
        <f t="shared" ref="I16:J16" si="5">12*G16</f>
        <v>48000</v>
      </c>
      <c r="J16" s="21">
        <f t="shared" si="5"/>
        <v>37662.150609665172</v>
      </c>
    </row>
    <row r="17" spans="2:10" x14ac:dyDescent="0.2">
      <c r="B17" s="24"/>
      <c r="C17" s="25"/>
      <c r="D17" s="14"/>
      <c r="E17" s="26">
        <v>0.3</v>
      </c>
      <c r="F17" s="19">
        <f t="shared" si="1"/>
        <v>30</v>
      </c>
      <c r="G17" s="7">
        <f t="shared" si="2"/>
        <v>12000</v>
      </c>
      <c r="H17" s="20">
        <f t="shared" si="3"/>
        <v>11138.512550805432</v>
      </c>
      <c r="I17" s="7">
        <f t="shared" ref="I17:J17" si="6">12*G17</f>
        <v>144000</v>
      </c>
      <c r="J17" s="21">
        <f t="shared" si="6"/>
        <v>133662.15060966517</v>
      </c>
    </row>
    <row r="18" spans="2:10" x14ac:dyDescent="0.2">
      <c r="B18" s="11"/>
      <c r="C18" s="11"/>
      <c r="D18" s="11"/>
      <c r="E18" s="11"/>
      <c r="F18" s="11"/>
      <c r="G18" s="11"/>
    </row>
    <row r="19" spans="2:10" x14ac:dyDescent="0.2">
      <c r="B19" s="11"/>
      <c r="C19" s="11"/>
      <c r="D19" s="11"/>
      <c r="E19" s="11"/>
      <c r="F19" s="11"/>
      <c r="G19" s="11"/>
    </row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autoFilter ref="B2:B9" xr:uid="{00000000-0009-0000-0000-000000000000}"/>
  <mergeCells count="2">
    <mergeCell ref="B1:G1"/>
    <mergeCell ref="B13:J13"/>
  </mergeCells>
  <conditionalFormatting sqref="F15:J17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list" allowBlank="1" showErrorMessage="1" sqref="B15" xr:uid="{00000000-0002-0000-0000-000000000000}">
      <formula1>$B$3:$B$9</formula1>
    </dataValidation>
  </dataValidation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Fleming</dc:creator>
  <cp:lastModifiedBy>Jacob Currier</cp:lastModifiedBy>
  <dcterms:created xsi:type="dcterms:W3CDTF">2024-11-13T14:40:02Z</dcterms:created>
  <dcterms:modified xsi:type="dcterms:W3CDTF">2026-08-17T20:51:55Z</dcterms:modified>
</cp:coreProperties>
</file>